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weli\"/>
    </mc:Choice>
  </mc:AlternateContent>
  <xr:revisionPtr revIDLastSave="0" documentId="13_ncr:1_{DBF7C918-AB17-40B3-917B-B5B03877D04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3" sheetId="4" r:id="rId1"/>
  </sheets>
  <calcPr calcId="191029"/>
</workbook>
</file>

<file path=xl/calcChain.xml><?xml version="1.0" encoding="utf-8"?>
<calcChain xmlns="http://schemas.openxmlformats.org/spreadsheetml/2006/main">
  <c r="S7" i="4" l="1"/>
  <c r="S19" i="4" s="1"/>
  <c r="G7" i="4"/>
  <c r="G19" i="4" s="1"/>
  <c r="H7" i="4"/>
  <c r="H19" i="4" s="1"/>
  <c r="I7" i="4"/>
  <c r="I19" i="4" s="1"/>
  <c r="J7" i="4"/>
  <c r="J19" i="4" s="1"/>
  <c r="K7" i="4"/>
  <c r="K19" i="4" s="1"/>
  <c r="L7" i="4"/>
  <c r="L19" i="4" s="1"/>
  <c r="M7" i="4"/>
  <c r="M19" i="4" s="1"/>
  <c r="N7" i="4"/>
  <c r="N19" i="4" s="1"/>
  <c r="O7" i="4"/>
  <c r="O19" i="4" s="1"/>
  <c r="P7" i="4"/>
  <c r="P19" i="4" s="1"/>
  <c r="Q7" i="4"/>
  <c r="R7" i="4"/>
  <c r="F11" i="4"/>
  <c r="D12" i="4"/>
  <c r="E12" i="4"/>
  <c r="E7" i="4" s="1"/>
  <c r="E19" i="4" s="1"/>
  <c r="F12" i="4"/>
  <c r="D15" i="4"/>
  <c r="D7" i="4" l="1"/>
  <c r="D19" i="4" s="1"/>
  <c r="F7" i="4"/>
  <c r="F19" i="4" s="1"/>
</calcChain>
</file>

<file path=xl/sharedStrings.xml><?xml version="1.0" encoding="utf-8"?>
<sst xmlns="http://schemas.openxmlformats.org/spreadsheetml/2006/main" count="14" uniqueCount="14">
  <si>
    <t>Milions of  lari</t>
  </si>
  <si>
    <t xml:space="preserve">  Income  Tax</t>
  </si>
  <si>
    <t xml:space="preserve">  Profit  Tax</t>
  </si>
  <si>
    <t xml:space="preserve">  Value  Added  Taxs  (VAT)</t>
  </si>
  <si>
    <t xml:space="preserve">  Excises</t>
  </si>
  <si>
    <t xml:space="preserve">  Prorety Tax</t>
  </si>
  <si>
    <t xml:space="preserve">  Customs Duties</t>
  </si>
  <si>
    <t xml:space="preserve">  Other  Taxes</t>
  </si>
  <si>
    <t xml:space="preserve">   Taxes</t>
  </si>
  <si>
    <t xml:space="preserve">  Social  Contributions</t>
  </si>
  <si>
    <t xml:space="preserve"> Total Taxes And Social  Contributions</t>
  </si>
  <si>
    <t>Code</t>
  </si>
  <si>
    <t xml:space="preserve">General Government Tax Revenue of Georgia </t>
  </si>
  <si>
    <t>(Annual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</si>
</sst>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0.0"/>
  </numFmts>
  <fonts count="12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6"/>
      <color theme="1"/>
      <name val="Sylfaen"/>
      <family val="1"/>
    </font>
    <font>
      <sz val="11"/>
      <color theme="1"/>
      <name val="Sylfaen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165" fontId="4" fillId="0" borderId="0" xfId="3" applyNumberFormat="1" applyFont="1"/>
    <xf numFmtId="165" fontId="5" fillId="0" borderId="0" xfId="3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8" fillId="0" borderId="0" xfId="0" applyFont="1" applyAlignment="1">
      <alignment horizontal="center" wrapText="1"/>
    </xf>
    <xf numFmtId="165" fontId="10" fillId="0" borderId="0" xfId="3" applyNumberFormat="1" applyFont="1" applyAlignment="1">
      <alignment horizontal="center" wrapText="1"/>
    </xf>
    <xf numFmtId="165" fontId="4" fillId="0" borderId="0" xfId="3" applyNumberFormat="1" applyFont="1" applyAlignment="1">
      <alignment horizontal="center"/>
    </xf>
    <xf numFmtId="165" fontId="9" fillId="0" borderId="0" xfId="3" applyNumberFormat="1" applyFont="1" applyAlignment="1">
      <alignment horizontal="center" wrapText="1"/>
    </xf>
    <xf numFmtId="165" fontId="5" fillId="0" borderId="0" xfId="3" applyNumberFormat="1" applyFont="1" applyAlignment="1">
      <alignment horizontal="center"/>
    </xf>
    <xf numFmtId="165" fontId="6" fillId="0" borderId="0" xfId="3" applyNumberFormat="1" applyFont="1" applyAlignment="1">
      <alignment wrapText="1"/>
    </xf>
    <xf numFmtId="0" fontId="7" fillId="0" borderId="0" xfId="1" applyFont="1" applyFill="1" applyBorder="1" applyAlignment="1">
      <alignment horizontal="center" vertical="center"/>
    </xf>
    <xf numFmtId="166" fontId="5" fillId="0" borderId="0" xfId="0" applyNumberFormat="1" applyFont="1"/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Z27"/>
  <sheetViews>
    <sheetView tabSelected="1" topLeftCell="H1" workbookViewId="0">
      <selection activeCell="AB14" sqref="AB14"/>
    </sheetView>
  </sheetViews>
  <sheetFormatPr defaultColWidth="9.125" defaultRowHeight="15" x14ac:dyDescent="0.25"/>
  <cols>
    <col min="1" max="1" width="4.75" style="6" customWidth="1"/>
    <col min="2" max="2" width="35.875" style="6" customWidth="1"/>
    <col min="3" max="3" width="8" style="6" customWidth="1"/>
    <col min="4" max="19" width="9.5" style="6" bestFit="1" customWidth="1"/>
    <col min="20" max="25" width="10.625" style="6" bestFit="1" customWidth="1"/>
    <col min="26" max="26" width="10.75" style="6" customWidth="1"/>
    <col min="27" max="16384" width="9.125" style="6"/>
  </cols>
  <sheetData>
    <row r="3" spans="2:26" ht="42" x14ac:dyDescent="0.35">
      <c r="B3" s="1" t="s">
        <v>12</v>
      </c>
      <c r="C3" s="10"/>
      <c r="D3" s="19">
        <v>2002</v>
      </c>
      <c r="E3" s="19">
        <v>2003</v>
      </c>
      <c r="F3" s="19">
        <v>2004</v>
      </c>
      <c r="G3" s="19">
        <v>2005</v>
      </c>
      <c r="H3" s="14">
        <v>2006</v>
      </c>
      <c r="I3" s="14">
        <v>2007</v>
      </c>
      <c r="J3" s="14">
        <v>2008</v>
      </c>
      <c r="K3" s="14">
        <v>2009</v>
      </c>
      <c r="L3" s="14">
        <v>2010</v>
      </c>
      <c r="M3" s="14">
        <v>2011</v>
      </c>
      <c r="N3" s="14">
        <v>2012</v>
      </c>
      <c r="O3" s="14">
        <v>2013</v>
      </c>
      <c r="P3" s="14">
        <v>2014</v>
      </c>
      <c r="Q3" s="14">
        <v>2015</v>
      </c>
      <c r="R3" s="14">
        <v>2016</v>
      </c>
      <c r="S3" s="14">
        <v>2017</v>
      </c>
      <c r="T3" s="14">
        <v>2018</v>
      </c>
      <c r="U3" s="14">
        <v>2019</v>
      </c>
      <c r="V3" s="14">
        <v>2020</v>
      </c>
      <c r="W3" s="14">
        <v>2021</v>
      </c>
      <c r="X3" s="14">
        <v>2022</v>
      </c>
      <c r="Y3" s="14">
        <v>2023</v>
      </c>
      <c r="Z3" s="14">
        <v>2024</v>
      </c>
    </row>
    <row r="4" spans="2:26" ht="19.5" x14ac:dyDescent="0.35">
      <c r="B4" s="5" t="s">
        <v>13</v>
      </c>
      <c r="C4" s="10"/>
      <c r="D4" s="13"/>
      <c r="E4" s="13"/>
      <c r="F4" s="13"/>
      <c r="G4" s="13"/>
      <c r="H4" s="14"/>
      <c r="I4" s="14"/>
      <c r="J4" s="14"/>
      <c r="K4" s="14"/>
      <c r="L4" s="14"/>
      <c r="M4" s="14"/>
    </row>
    <row r="5" spans="2:26" x14ac:dyDescent="0.25">
      <c r="B5" s="6" t="s">
        <v>0</v>
      </c>
      <c r="C5" s="25" t="s">
        <v>11</v>
      </c>
      <c r="D5" s="4"/>
      <c r="E5" s="4"/>
      <c r="F5" s="4"/>
      <c r="G5" s="4"/>
    </row>
    <row r="6" spans="2:26" ht="21.75" customHeight="1" x14ac:dyDescent="0.25">
      <c r="C6" s="25"/>
    </row>
    <row r="7" spans="2:26" ht="19.5" x14ac:dyDescent="0.35">
      <c r="B7" s="7" t="s">
        <v>8</v>
      </c>
      <c r="C7" s="15">
        <v>11</v>
      </c>
      <c r="D7" s="20">
        <f t="shared" ref="D7:S7" si="0">SUM(D9:D15)</f>
        <v>923.99999999999989</v>
      </c>
      <c r="E7" s="20">
        <f t="shared" si="0"/>
        <v>1005.9</v>
      </c>
      <c r="F7" s="20">
        <f t="shared" si="0"/>
        <v>1530.2000000000003</v>
      </c>
      <c r="G7" s="20">
        <f t="shared" si="0"/>
        <v>1982.8000000000002</v>
      </c>
      <c r="H7" s="2">
        <f t="shared" si="0"/>
        <v>2646.4640000000004</v>
      </c>
      <c r="I7" s="2">
        <f t="shared" si="0"/>
        <v>3668.9580000000005</v>
      </c>
      <c r="J7" s="2">
        <f t="shared" si="0"/>
        <v>4752.6819999999998</v>
      </c>
      <c r="K7" s="2">
        <f t="shared" si="0"/>
        <v>4388.7253000000001</v>
      </c>
      <c r="L7" s="2">
        <f t="shared" si="0"/>
        <v>4867.4858000000004</v>
      </c>
      <c r="M7" s="2">
        <f t="shared" si="0"/>
        <v>6134.7976999999992</v>
      </c>
      <c r="N7" s="2">
        <f t="shared" si="0"/>
        <v>6671.0000000000009</v>
      </c>
      <c r="O7" s="2">
        <f t="shared" si="0"/>
        <v>6659.2999999999993</v>
      </c>
      <c r="P7" s="2">
        <f t="shared" si="0"/>
        <v>7241.5999999999985</v>
      </c>
      <c r="Q7" s="2">
        <f t="shared" si="0"/>
        <v>8010.8999999999987</v>
      </c>
      <c r="R7" s="21">
        <f t="shared" si="0"/>
        <v>8786.1</v>
      </c>
      <c r="S7" s="2">
        <f t="shared" si="0"/>
        <v>9778.9</v>
      </c>
      <c r="T7" s="2">
        <v>10506.3</v>
      </c>
      <c r="U7" s="2">
        <v>11417.8</v>
      </c>
      <c r="V7" s="2">
        <v>10964.412546379999</v>
      </c>
      <c r="W7" s="2">
        <v>13379.959599999998</v>
      </c>
      <c r="X7" s="2">
        <v>17385.944339990001</v>
      </c>
      <c r="Y7" s="2">
        <v>19732.569755420001</v>
      </c>
      <c r="Z7" s="2">
        <v>23290.000427670002</v>
      </c>
    </row>
    <row r="8" spans="2:26" ht="18" x14ac:dyDescent="0.35">
      <c r="C8" s="16"/>
      <c r="D8" s="22"/>
      <c r="E8" s="22"/>
      <c r="F8" s="22"/>
      <c r="G8" s="2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2:26" ht="18" x14ac:dyDescent="0.35">
      <c r="B9" s="6" t="s">
        <v>1</v>
      </c>
      <c r="C9" s="16"/>
      <c r="D9" s="22">
        <v>143</v>
      </c>
      <c r="E9" s="22">
        <v>153</v>
      </c>
      <c r="F9" s="22">
        <v>268.7</v>
      </c>
      <c r="G9" s="22">
        <v>290.7</v>
      </c>
      <c r="H9" s="3">
        <v>386</v>
      </c>
      <c r="I9" s="3">
        <v>526.90000000000009</v>
      </c>
      <c r="J9" s="3">
        <v>1296.3</v>
      </c>
      <c r="K9" s="3">
        <v>1119</v>
      </c>
      <c r="L9" s="3">
        <v>1202.0999999999999</v>
      </c>
      <c r="M9" s="3">
        <v>1551.1</v>
      </c>
      <c r="N9" s="3">
        <v>1764.8000000000002</v>
      </c>
      <c r="O9" s="3">
        <v>1934.1999999999998</v>
      </c>
      <c r="P9" s="3">
        <v>1938.8</v>
      </c>
      <c r="Q9" s="3">
        <v>2223.1999999999998</v>
      </c>
      <c r="R9" s="23">
        <v>2414.1</v>
      </c>
      <c r="S9" s="3">
        <v>2918.9</v>
      </c>
      <c r="T9" s="3">
        <v>3247.1</v>
      </c>
      <c r="U9" s="3">
        <v>3482.8</v>
      </c>
      <c r="V9" s="3">
        <v>3326.7350886700001</v>
      </c>
      <c r="W9" s="3">
        <v>3775.6738</v>
      </c>
      <c r="X9" s="3">
        <v>5034.0892839999997</v>
      </c>
      <c r="Y9" s="3">
        <v>6071.4567138500006</v>
      </c>
      <c r="Z9" s="3">
        <v>7250.4746060799998</v>
      </c>
    </row>
    <row r="10" spans="2:26" ht="18" x14ac:dyDescent="0.35">
      <c r="B10" s="6" t="s">
        <v>2</v>
      </c>
      <c r="C10" s="16"/>
      <c r="D10" s="22">
        <v>82.2</v>
      </c>
      <c r="E10" s="22">
        <v>101.1</v>
      </c>
      <c r="F10" s="22">
        <v>161.6</v>
      </c>
      <c r="G10" s="22">
        <v>210.3</v>
      </c>
      <c r="H10" s="3">
        <v>341.1</v>
      </c>
      <c r="I10" s="3">
        <v>554.6</v>
      </c>
      <c r="J10" s="3">
        <v>592.11900000000003</v>
      </c>
      <c r="K10" s="3">
        <v>517.66570000000002</v>
      </c>
      <c r="L10" s="3">
        <v>575.88609999999994</v>
      </c>
      <c r="M10" s="3">
        <v>832.3</v>
      </c>
      <c r="N10" s="3">
        <v>850.90000000000009</v>
      </c>
      <c r="O10" s="3">
        <v>806.50000000000011</v>
      </c>
      <c r="P10" s="3">
        <v>828.89999999999986</v>
      </c>
      <c r="Q10" s="3">
        <v>1025.2</v>
      </c>
      <c r="R10" s="23">
        <v>1055.9000000000001</v>
      </c>
      <c r="S10" s="3">
        <v>756.6</v>
      </c>
      <c r="T10" s="3">
        <v>736.6</v>
      </c>
      <c r="U10" s="3">
        <v>866.2</v>
      </c>
      <c r="V10" s="3">
        <v>919.44058055999994</v>
      </c>
      <c r="W10" s="3">
        <v>1015.2961</v>
      </c>
      <c r="X10" s="3">
        <v>1930.15140866</v>
      </c>
      <c r="Y10" s="3">
        <v>2018.16653845</v>
      </c>
      <c r="Z10" s="3">
        <v>3117.54852596</v>
      </c>
    </row>
    <row r="11" spans="2:26" ht="18" x14ac:dyDescent="0.35">
      <c r="B11" s="12" t="s">
        <v>3</v>
      </c>
      <c r="C11" s="16"/>
      <c r="D11" s="22">
        <v>404.6</v>
      </c>
      <c r="E11" s="22">
        <v>406.9</v>
      </c>
      <c r="F11" s="22">
        <f>628.2+33.2</f>
        <v>661.40000000000009</v>
      </c>
      <c r="G11" s="22">
        <v>987.4</v>
      </c>
      <c r="H11" s="3">
        <v>1332.664</v>
      </c>
      <c r="I11" s="3">
        <v>1973.6660000000002</v>
      </c>
      <c r="J11" s="3">
        <v>2068.9880000000003</v>
      </c>
      <c r="K11" s="3">
        <v>2051.7048999999997</v>
      </c>
      <c r="L11" s="3">
        <v>2203.0648000000001</v>
      </c>
      <c r="M11" s="3">
        <v>2784.3607999999995</v>
      </c>
      <c r="N11" s="3">
        <v>3040.3999999999996</v>
      </c>
      <c r="O11" s="3">
        <v>2847.8</v>
      </c>
      <c r="P11" s="3">
        <v>3298.5</v>
      </c>
      <c r="Q11" s="3">
        <v>3505.4</v>
      </c>
      <c r="R11" s="23">
        <v>3286.3999999999996</v>
      </c>
      <c r="S11" s="3">
        <v>4122.5</v>
      </c>
      <c r="T11" s="3">
        <v>4426.8999999999996</v>
      </c>
      <c r="U11" s="3">
        <v>5239</v>
      </c>
      <c r="V11" s="3">
        <v>4837.2334276099991</v>
      </c>
      <c r="W11" s="3">
        <v>6029.5469999999996</v>
      </c>
      <c r="X11" s="3">
        <v>7452.8685348500003</v>
      </c>
      <c r="Y11" s="3">
        <v>8387.0417069999985</v>
      </c>
      <c r="Z11" s="3">
        <v>9331.8467173099998</v>
      </c>
    </row>
    <row r="12" spans="2:26" ht="18" x14ac:dyDescent="0.35">
      <c r="B12" s="6" t="s">
        <v>4</v>
      </c>
      <c r="C12" s="16"/>
      <c r="D12" s="22">
        <f>86.7+85.8</f>
        <v>172.5</v>
      </c>
      <c r="E12" s="22">
        <f>100.1+93.8</f>
        <v>193.89999999999998</v>
      </c>
      <c r="F12" s="22">
        <f>181.7+31</f>
        <v>212.7</v>
      </c>
      <c r="G12" s="22">
        <v>306.8</v>
      </c>
      <c r="H12" s="3">
        <v>335.6</v>
      </c>
      <c r="I12" s="3">
        <v>428.59199999999998</v>
      </c>
      <c r="J12" s="3">
        <v>518.49400000000003</v>
      </c>
      <c r="K12" s="3">
        <v>443.27959999999996</v>
      </c>
      <c r="L12" s="3">
        <v>560.76670000000001</v>
      </c>
      <c r="M12" s="3">
        <v>615.1</v>
      </c>
      <c r="N12" s="3">
        <v>659.40000000000009</v>
      </c>
      <c r="O12" s="3">
        <v>722.3</v>
      </c>
      <c r="P12" s="3">
        <v>810.2</v>
      </c>
      <c r="Q12" s="3">
        <v>870.7</v>
      </c>
      <c r="R12" s="23">
        <v>1069.5999999999999</v>
      </c>
      <c r="S12" s="3">
        <v>1450.9</v>
      </c>
      <c r="T12" s="3">
        <v>1465.7</v>
      </c>
      <c r="U12" s="3">
        <v>1506.7</v>
      </c>
      <c r="V12" s="3">
        <v>1619.3922997300001</v>
      </c>
      <c r="W12" s="3">
        <v>1868.7837</v>
      </c>
      <c r="X12" s="3">
        <v>2010.22775987</v>
      </c>
      <c r="Y12" s="3">
        <v>2270.2638943500001</v>
      </c>
      <c r="Z12" s="3">
        <v>2488.0249183400001</v>
      </c>
    </row>
    <row r="13" spans="2:26" ht="18" x14ac:dyDescent="0.35">
      <c r="B13" s="6" t="s">
        <v>6</v>
      </c>
      <c r="C13" s="16"/>
      <c r="D13" s="22">
        <v>59.1</v>
      </c>
      <c r="E13" s="22">
        <v>80.5</v>
      </c>
      <c r="F13" s="22">
        <v>143.9</v>
      </c>
      <c r="G13" s="22">
        <v>124.2</v>
      </c>
      <c r="H13" s="3">
        <v>132.4</v>
      </c>
      <c r="I13" s="3">
        <v>52</v>
      </c>
      <c r="J13" s="3">
        <v>51.881</v>
      </c>
      <c r="K13" s="3">
        <v>35.894100000000002</v>
      </c>
      <c r="L13" s="3">
        <v>70.400599999999997</v>
      </c>
      <c r="M13" s="3">
        <v>93.136899999999983</v>
      </c>
      <c r="N13" s="3">
        <v>90.1</v>
      </c>
      <c r="O13" s="3">
        <v>89.4</v>
      </c>
      <c r="P13" s="3">
        <v>94.9</v>
      </c>
      <c r="Q13" s="3">
        <v>69.199999999999989</v>
      </c>
      <c r="R13" s="23">
        <v>70.099999999999994</v>
      </c>
      <c r="S13" s="3">
        <v>71.599999999999994</v>
      </c>
      <c r="T13" s="3">
        <v>73.400000000000006</v>
      </c>
      <c r="U13" s="3">
        <v>79.099999999999994</v>
      </c>
      <c r="V13" s="3">
        <v>74.369017009999993</v>
      </c>
      <c r="W13" s="3">
        <v>86.361000000000004</v>
      </c>
      <c r="X13" s="3">
        <v>125.99203614</v>
      </c>
      <c r="Y13" s="3">
        <v>151.21204999</v>
      </c>
      <c r="Z13" s="3">
        <v>138.90223491</v>
      </c>
    </row>
    <row r="14" spans="2:26" ht="18" x14ac:dyDescent="0.35">
      <c r="B14" s="6" t="s">
        <v>5</v>
      </c>
      <c r="C14" s="16"/>
      <c r="D14" s="22">
        <v>30.8</v>
      </c>
      <c r="E14" s="22">
        <v>70.5</v>
      </c>
      <c r="F14" s="22">
        <v>62</v>
      </c>
      <c r="G14" s="22">
        <v>60.4</v>
      </c>
      <c r="H14" s="3">
        <v>85.9</v>
      </c>
      <c r="I14" s="3">
        <v>107.89999999999999</v>
      </c>
      <c r="J14" s="3">
        <v>131.9</v>
      </c>
      <c r="K14" s="3">
        <v>160.19999999999999</v>
      </c>
      <c r="L14" s="3">
        <v>191.79999999999998</v>
      </c>
      <c r="M14" s="3">
        <v>220.39999999999998</v>
      </c>
      <c r="N14" s="3">
        <v>230.10000000000002</v>
      </c>
      <c r="O14" s="3">
        <v>230.9</v>
      </c>
      <c r="P14" s="3">
        <v>245.9</v>
      </c>
      <c r="Q14" s="3">
        <v>290.2</v>
      </c>
      <c r="R14" s="23">
        <v>363.40000000000003</v>
      </c>
      <c r="S14" s="3">
        <v>394.8</v>
      </c>
      <c r="T14" s="3">
        <v>441.2</v>
      </c>
      <c r="U14" s="3">
        <v>474.3</v>
      </c>
      <c r="V14" s="3">
        <v>433.66592864999996</v>
      </c>
      <c r="W14" s="3">
        <v>510.70429999999999</v>
      </c>
      <c r="X14" s="3">
        <v>603.50125520999995</v>
      </c>
      <c r="Y14" s="3">
        <v>648.39179873</v>
      </c>
      <c r="Z14" s="26">
        <v>697.67927611000005</v>
      </c>
    </row>
    <row r="15" spans="2:26" ht="18" x14ac:dyDescent="0.35">
      <c r="B15" s="12" t="s">
        <v>7</v>
      </c>
      <c r="C15" s="16"/>
      <c r="D15" s="22">
        <f>31.8</f>
        <v>31.8</v>
      </c>
      <c r="E15" s="22">
        <v>0</v>
      </c>
      <c r="F15" s="22">
        <v>19.899999999999999</v>
      </c>
      <c r="G15" s="22">
        <v>3</v>
      </c>
      <c r="H15" s="3">
        <v>32.799999999999997</v>
      </c>
      <c r="I15" s="3">
        <v>25.299999999999997</v>
      </c>
      <c r="J15" s="3">
        <v>92.999999999999986</v>
      </c>
      <c r="K15" s="3">
        <v>60.981000000000002</v>
      </c>
      <c r="L15" s="3">
        <v>63.467600000000004</v>
      </c>
      <c r="M15" s="3">
        <v>38.4</v>
      </c>
      <c r="N15" s="3">
        <v>35.300000000000004</v>
      </c>
      <c r="O15" s="3">
        <v>28.200000000000003</v>
      </c>
      <c r="P15" s="3">
        <v>24.4</v>
      </c>
      <c r="Q15" s="3">
        <v>27</v>
      </c>
      <c r="R15" s="23">
        <v>526.6</v>
      </c>
      <c r="S15" s="3">
        <v>63.6</v>
      </c>
      <c r="T15" s="3">
        <v>115.4</v>
      </c>
      <c r="U15" s="3">
        <v>-230.29999999999998</v>
      </c>
      <c r="V15" s="3">
        <v>-246.42379585000003</v>
      </c>
      <c r="W15" s="3">
        <v>93.593699999999998</v>
      </c>
      <c r="X15" s="3">
        <v>229.11406126</v>
      </c>
      <c r="Y15" s="3">
        <v>186.03705305000003</v>
      </c>
      <c r="Z15" s="3">
        <v>265.52414896000005</v>
      </c>
    </row>
    <row r="16" spans="2:26" ht="19.5" x14ac:dyDescent="0.35">
      <c r="B16" s="9"/>
      <c r="C16" s="16"/>
      <c r="D16" s="22"/>
      <c r="E16" s="22"/>
      <c r="F16" s="22"/>
      <c r="G16" s="22"/>
      <c r="H16" s="3"/>
      <c r="I16" s="3"/>
      <c r="J16" s="3"/>
      <c r="K16" s="3"/>
      <c r="L16" s="3"/>
      <c r="M16" s="3"/>
      <c r="N16" s="3"/>
      <c r="O16" s="3"/>
      <c r="P16" s="3"/>
      <c r="Q16" s="3"/>
      <c r="R16" s="23"/>
      <c r="S16" s="3"/>
      <c r="T16" s="3"/>
      <c r="U16" s="3"/>
      <c r="V16" s="3"/>
      <c r="W16" s="3"/>
      <c r="X16" s="3"/>
    </row>
    <row r="17" spans="2:26" ht="18" x14ac:dyDescent="0.35">
      <c r="B17" s="8" t="s">
        <v>9</v>
      </c>
      <c r="C17" s="15">
        <v>12</v>
      </c>
      <c r="D17" s="20">
        <v>134.69999999999999</v>
      </c>
      <c r="E17" s="20">
        <v>222.7</v>
      </c>
      <c r="F17" s="20">
        <v>402.2</v>
      </c>
      <c r="G17" s="20">
        <v>428.8</v>
      </c>
      <c r="H17" s="2">
        <v>502.79999999999995</v>
      </c>
      <c r="I17" s="2">
        <v>722.09999999999991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1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</row>
    <row r="18" spans="2:26" ht="19.5" x14ac:dyDescent="0.35">
      <c r="C18" s="11"/>
      <c r="D18" s="24"/>
      <c r="E18" s="24"/>
      <c r="F18" s="24"/>
      <c r="G18" s="24"/>
      <c r="H18" s="3"/>
      <c r="I18" s="3"/>
      <c r="J18" s="3"/>
      <c r="K18" s="3"/>
      <c r="L18" s="3"/>
      <c r="M18" s="3"/>
      <c r="N18" s="3"/>
      <c r="O18" s="3"/>
      <c r="P18" s="3"/>
      <c r="Q18" s="3"/>
      <c r="R18" s="23"/>
      <c r="S18" s="3"/>
      <c r="T18" s="3"/>
      <c r="U18" s="3"/>
      <c r="V18" s="3"/>
      <c r="W18" s="3"/>
      <c r="X18" s="3"/>
    </row>
    <row r="19" spans="2:26" ht="31.5" x14ac:dyDescent="0.35">
      <c r="B19" s="10" t="s">
        <v>10</v>
      </c>
      <c r="C19" s="17"/>
      <c r="D19" s="2">
        <f t="shared" ref="D19:P19" si="1">SUM(D7,D17)</f>
        <v>1058.6999999999998</v>
      </c>
      <c r="E19" s="2">
        <f t="shared" si="1"/>
        <v>1228.5999999999999</v>
      </c>
      <c r="F19" s="2">
        <f t="shared" si="1"/>
        <v>1932.4000000000003</v>
      </c>
      <c r="G19" s="2">
        <f t="shared" si="1"/>
        <v>2411.6000000000004</v>
      </c>
      <c r="H19" s="2">
        <f t="shared" si="1"/>
        <v>3149.2640000000001</v>
      </c>
      <c r="I19" s="2">
        <f t="shared" si="1"/>
        <v>4391.0580000000009</v>
      </c>
      <c r="J19" s="2">
        <f t="shared" si="1"/>
        <v>4752.6819999999998</v>
      </c>
      <c r="K19" s="2">
        <f t="shared" si="1"/>
        <v>4388.7253000000001</v>
      </c>
      <c r="L19" s="2">
        <f t="shared" si="1"/>
        <v>4867.4858000000004</v>
      </c>
      <c r="M19" s="2">
        <f t="shared" si="1"/>
        <v>6134.7976999999992</v>
      </c>
      <c r="N19" s="2">
        <f t="shared" si="1"/>
        <v>6671.0000000000009</v>
      </c>
      <c r="O19" s="2">
        <f t="shared" si="1"/>
        <v>6659.2999999999993</v>
      </c>
      <c r="P19" s="2">
        <f t="shared" si="1"/>
        <v>7241.5999999999985</v>
      </c>
      <c r="Q19" s="2">
        <v>8010.9000000000005</v>
      </c>
      <c r="R19" s="21">
        <v>8786.1</v>
      </c>
      <c r="S19" s="2">
        <f>SUM(S7,S17)</f>
        <v>9778.9</v>
      </c>
      <c r="T19" s="2">
        <v>10506.299999999997</v>
      </c>
      <c r="U19" s="2">
        <v>11417.8</v>
      </c>
      <c r="V19" s="2">
        <v>10964.412546379999</v>
      </c>
      <c r="W19" s="2">
        <v>13379.959599999998</v>
      </c>
      <c r="X19" s="2">
        <v>17385.944339990001</v>
      </c>
      <c r="Y19" s="2">
        <v>19732.569755420001</v>
      </c>
      <c r="Z19" s="2">
        <v>23290.000427670002</v>
      </c>
    </row>
    <row r="20" spans="2:26" ht="19.5" x14ac:dyDescent="0.35">
      <c r="B20" s="11"/>
      <c r="C20" s="11"/>
      <c r="D20" s="11"/>
      <c r="E20" s="11"/>
      <c r="F20" s="11"/>
      <c r="G20" s="11"/>
    </row>
    <row r="23" spans="2:26" ht="18" x14ac:dyDescent="0.35">
      <c r="B23" s="18"/>
    </row>
    <row r="27" spans="2:26" x14ac:dyDescent="0.25">
      <c r="B27" s="12"/>
    </row>
  </sheetData>
  <mergeCells count="1">
    <mergeCell ref="C5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2025-01-28T10:15:36Z</dcterms:modified>
</cp:coreProperties>
</file>